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Horn\OneDrive - Build a Valuable Business\Josh Horn\HORN VALUATION and BuildAValuableBusiness\Attorneys and Target Research\ALIMONY New Rules 2019\"/>
    </mc:Choice>
  </mc:AlternateContent>
  <bookViews>
    <workbookView xWindow="0" yWindow="0" windowWidth="28800" windowHeight="12360" activeTab="2"/>
  </bookViews>
  <sheets>
    <sheet name="1 AlimonyTaxImpact" sheetId="12" r:id="rId1"/>
    <sheet name="2 AlimonyTaxImpact" sheetId="13" r:id="rId2"/>
    <sheet name="3 AlimonyTaxImpact" sheetId="14" r:id="rId3"/>
    <sheet name="Tax Information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4" l="1"/>
  <c r="F12" i="13"/>
  <c r="B12" i="13"/>
  <c r="F12" i="12"/>
  <c r="B12" i="12"/>
  <c r="I12" i="14" l="1"/>
  <c r="I21" i="14"/>
  <c r="E21" i="14"/>
  <c r="E19" i="14"/>
  <c r="E17" i="14"/>
  <c r="E15" i="14"/>
  <c r="E12" i="14"/>
  <c r="E10" i="14"/>
  <c r="E8" i="14"/>
  <c r="E6" i="14"/>
  <c r="C6" i="14"/>
  <c r="C10" i="14" s="1"/>
  <c r="C15" i="14" s="1"/>
  <c r="C19" i="14" s="1"/>
  <c r="G4" i="14"/>
  <c r="G6" i="14" s="1"/>
  <c r="G10" i="14" s="1"/>
  <c r="E4" i="14"/>
  <c r="E3" i="14"/>
  <c r="I21" i="13"/>
  <c r="E21" i="13"/>
  <c r="E19" i="13"/>
  <c r="E17" i="13"/>
  <c r="E15" i="13"/>
  <c r="I12" i="13"/>
  <c r="E12" i="13"/>
  <c r="E10" i="13"/>
  <c r="E8" i="13"/>
  <c r="E6" i="13"/>
  <c r="C6" i="13"/>
  <c r="C10" i="13" s="1"/>
  <c r="C15" i="13" s="1"/>
  <c r="C19" i="13" s="1"/>
  <c r="G4" i="13"/>
  <c r="G6" i="13" s="1"/>
  <c r="G10" i="13" s="1"/>
  <c r="E4" i="13"/>
  <c r="E3" i="13"/>
  <c r="I21" i="12"/>
  <c r="E21" i="12"/>
  <c r="E19" i="12"/>
  <c r="E17" i="12"/>
  <c r="E15" i="12"/>
  <c r="E12" i="12"/>
  <c r="E10" i="12"/>
  <c r="E8" i="12"/>
  <c r="E6" i="12"/>
  <c r="C6" i="12"/>
  <c r="C10" i="12" s="1"/>
  <c r="C15" i="12" s="1"/>
  <c r="C19" i="12" s="1"/>
  <c r="G4" i="12"/>
  <c r="G6" i="12" s="1"/>
  <c r="G10" i="12" s="1"/>
  <c r="E4" i="12"/>
  <c r="E3" i="12"/>
  <c r="I12" i="12" l="1"/>
  <c r="G15" i="14"/>
  <c r="G19" i="14" s="1"/>
  <c r="G25" i="14" s="1"/>
  <c r="C25" i="14"/>
  <c r="G15" i="13"/>
  <c r="G19" i="13" s="1"/>
  <c r="G25" i="13" s="1"/>
  <c r="C25" i="13"/>
  <c r="G15" i="12"/>
  <c r="G19" i="12" s="1"/>
  <c r="G25" i="12" s="1"/>
  <c r="C25" i="12"/>
  <c r="I19" i="14" l="1"/>
  <c r="I25" i="14" s="1"/>
  <c r="I30" i="14" s="1"/>
  <c r="I19" i="13"/>
  <c r="I25" i="13" s="1"/>
  <c r="I30" i="13" s="1"/>
  <c r="I19" i="12"/>
  <c r="I25" i="12" s="1"/>
  <c r="I30" i="12" s="1"/>
</calcChain>
</file>

<file path=xl/comments1.xml><?xml version="1.0" encoding="utf-8"?>
<comments xmlns="http://schemas.openxmlformats.org/spreadsheetml/2006/main">
  <authors>
    <author>Josh Horn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Filing Single. Stdrd deduction = $12,000. Personal exemption ZERO in 2018.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18,000 standard deduction HOH. No personal exemption in 2018.</t>
        </r>
      </text>
    </comment>
  </commentList>
</comments>
</file>

<file path=xl/comments2.xml><?xml version="1.0" encoding="utf-8"?>
<comments xmlns="http://schemas.openxmlformats.org/spreadsheetml/2006/main">
  <authors>
    <author>Josh Horn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Filing Single. Stdrd deduction = $12,000. Personal exemption ZERO in 2018.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18,000 standard deduction HOH. No personal exemption in 2018.</t>
        </r>
      </text>
    </comment>
  </commentList>
</comments>
</file>

<file path=xl/comments3.xml><?xml version="1.0" encoding="utf-8"?>
<comments xmlns="http://schemas.openxmlformats.org/spreadsheetml/2006/main">
  <authors>
    <author>Josh Horn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Filing Single. Stdrd deduction = $12,000. Personal exemption ZERO in 2018.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Josh Horn:</t>
        </r>
        <r>
          <rPr>
            <sz val="9"/>
            <color indexed="81"/>
            <rFont val="Tahoma"/>
            <family val="2"/>
          </rPr>
          <t xml:space="preserve">
18,000 standard deduction HOH. No personal exemption in 2018.</t>
        </r>
      </text>
    </comment>
  </commentList>
</comments>
</file>

<file path=xl/sharedStrings.xml><?xml version="1.0" encoding="utf-8"?>
<sst xmlns="http://schemas.openxmlformats.org/spreadsheetml/2006/main" count="119" uniqueCount="43">
  <si>
    <t>Taxable Income</t>
  </si>
  <si>
    <t>Total Income</t>
  </si>
  <si>
    <t>Adjusted Gross Income</t>
  </si>
  <si>
    <t>+</t>
  </si>
  <si>
    <t>-</t>
  </si>
  <si>
    <t xml:space="preserve">     Deductions &amp; Exemptions</t>
  </si>
  <si>
    <t>Gone in 2019</t>
  </si>
  <si>
    <r>
      <t xml:space="preserve">     </t>
    </r>
    <r>
      <rPr>
        <sz val="11"/>
        <color rgb="FFFF0000"/>
        <rFont val="Calibri"/>
        <family val="2"/>
        <scheme val="minor"/>
      </rPr>
      <t>Alimony (Paid) / Received</t>
    </r>
  </si>
  <si>
    <t>Total Tax - Spouse 1 &amp; 2</t>
  </si>
  <si>
    <t>Spouse 1 &amp; 2 Impact</t>
  </si>
  <si>
    <t>For Illustration Purposes Only.  Please Review Your Specific Situation and Use Tax Software and Actual Data.</t>
  </si>
  <si>
    <r>
      <t>Income Shifting (</t>
    </r>
    <r>
      <rPr>
        <b/>
        <sz val="11"/>
        <color rgb="FFFF0000"/>
        <rFont val="Calibri"/>
        <family val="2"/>
        <scheme val="minor"/>
      </rPr>
      <t>Per Year</t>
    </r>
    <r>
      <rPr>
        <b/>
        <sz val="11"/>
        <color theme="1"/>
        <rFont val="Calibri"/>
        <family val="2"/>
        <scheme val="minor"/>
      </rPr>
      <t>)</t>
    </r>
  </si>
  <si>
    <r>
      <t>Income Shifting (</t>
    </r>
    <r>
      <rPr>
        <b/>
        <sz val="11"/>
        <color rgb="FFFF0000"/>
        <rFont val="Calibri"/>
        <family val="2"/>
        <scheme val="minor"/>
      </rPr>
      <t>Per Month</t>
    </r>
    <r>
      <rPr>
        <b/>
        <sz val="11"/>
        <color theme="1"/>
        <rFont val="Calibri"/>
        <family val="2"/>
        <scheme val="minor"/>
      </rPr>
      <t>)</t>
    </r>
  </si>
  <si>
    <t>Gray = Outputs / Formulas</t>
  </si>
  <si>
    <t>Tax B/4 Credits (Rounded to 1,000)</t>
  </si>
  <si>
    <t>Tax -New Rules</t>
  </si>
  <si>
    <t>Tax rates</t>
  </si>
  <si>
    <t>For tax years 2018 through 2025, the following rates apply to individual taxpayers:</t>
  </si>
  <si>
    <t>Single taxpayers</t>
  </si>
  <si>
    <t>Heads of households</t>
  </si>
  <si>
    <t>Taxable income over</t>
  </si>
  <si>
    <t>But not over</t>
  </si>
  <si>
    <t>Is taxed at</t>
  </si>
  <si>
    <r>
      <t xml:space="preserve">32% </t>
    </r>
    <r>
      <rPr>
        <u/>
        <sz val="10"/>
        <color indexed="8"/>
        <rFont val="Times New Roman"/>
        <family val="1"/>
        <charset val="204"/>
      </rPr>
      <t xml:space="preserve">             
</t>
    </r>
    <r>
      <rPr>
        <sz val="10"/>
        <color indexed="8"/>
        <rFont val="Arial"/>
        <family val="1"/>
        <charset val="204"/>
      </rPr>
      <t xml:space="preserve">35% </t>
    </r>
    <r>
      <rPr>
        <u/>
        <sz val="10"/>
        <color indexed="8"/>
        <rFont val="Times New Roman"/>
        <family val="1"/>
        <charset val="204"/>
      </rPr>
      <t xml:space="preserve">             
</t>
    </r>
    <r>
      <rPr>
        <sz val="10"/>
        <color indexed="8"/>
        <rFont val="Arial"/>
        <family val="1"/>
        <charset val="204"/>
      </rPr>
      <t>37%</t>
    </r>
  </si>
  <si>
    <r>
      <t xml:space="preserve">12% </t>
    </r>
    <r>
      <rPr>
        <u/>
        <sz val="10"/>
        <color indexed="8"/>
        <rFont val="Times New Roman"/>
        <family val="1"/>
        <charset val="204"/>
      </rPr>
      <t xml:space="preserve">             
</t>
    </r>
    <r>
      <rPr>
        <sz val="10"/>
        <color indexed="8"/>
        <rFont val="Arial"/>
        <family val="1"/>
        <charset val="204"/>
      </rPr>
      <t xml:space="preserve">22% </t>
    </r>
    <r>
      <rPr>
        <u/>
        <sz val="10"/>
        <color indexed="8"/>
        <rFont val="Times New Roman"/>
        <family val="1"/>
        <charset val="204"/>
      </rPr>
      <t xml:space="preserve">             
</t>
    </r>
    <r>
      <rPr>
        <sz val="10"/>
        <color indexed="8"/>
        <rFont val="Arial"/>
        <family val="1"/>
        <charset val="204"/>
      </rPr>
      <t>24%</t>
    </r>
  </si>
  <si>
    <t>Married taxpayers filing joint returns and surviving spouses</t>
  </si>
  <si>
    <r>
      <t xml:space="preserve">Standard deduction: </t>
    </r>
    <r>
      <rPr>
        <sz val="11"/>
        <color indexed="8"/>
        <rFont val="Arial"/>
        <family val="1"/>
        <charset val="204"/>
      </rPr>
      <t>The act increased the standard deduction through 2025 for individual taxpayers to</t>
    </r>
  </si>
  <si>
    <t>$24,000 for married taxpayers filing jointly, $18,000 for heads of household, and $12,000 for all other individuals. The additional standard deduction for elderly and blind taxpayers was not changed by the act.</t>
  </si>
  <si>
    <r>
      <t xml:space="preserve">Personal exemptions: </t>
    </r>
    <r>
      <rPr>
        <sz val="11"/>
        <color indexed="8"/>
        <rFont val="Arial"/>
        <family val="1"/>
        <charset val="204"/>
      </rPr>
      <t>The act repealed all personal exemptions through 2025. The withholding rules will</t>
    </r>
  </si>
  <si>
    <t>be modified to reflect the fact that individuals can no longer claim personal exemptions.</t>
  </si>
  <si>
    <t>Child tax credit</t>
  </si>
  <si>
    <t>who are not qualifying children. The threshold at which the credit begins to phase out was increased to $400,000 for married taxpayers filing a joint return and $200,000 for other taxpayers.</t>
  </si>
  <si>
    <r>
      <t xml:space="preserve">The act increased the amount of the child tax credit to $2,000 per qualifying child. The </t>
    </r>
    <r>
      <rPr>
        <sz val="11"/>
        <color rgb="FFFF0000"/>
        <rFont val="Arial"/>
        <family val="2"/>
      </rPr>
      <t>maximum refundable amount of the credit is $1,400</t>
    </r>
    <r>
      <rPr>
        <sz val="11"/>
        <color indexed="8"/>
        <rFont val="Arial"/>
        <family val="2"/>
      </rPr>
      <t xml:space="preserve">. The act also created a new nonrefundable $500 credit for qualifying dependents </t>
    </r>
  </si>
  <si>
    <r>
      <t xml:space="preserve">Spouse 1 - </t>
    </r>
    <r>
      <rPr>
        <b/>
        <sz val="11"/>
        <color rgb="FFFF0000"/>
        <rFont val="Calibri"/>
        <family val="2"/>
        <scheme val="minor"/>
      </rPr>
      <t>Paying</t>
    </r>
    <r>
      <rPr>
        <b/>
        <sz val="11"/>
        <color theme="1"/>
        <rFont val="Calibri"/>
        <family val="2"/>
        <scheme val="minor"/>
      </rPr>
      <t xml:space="preserve"> Alimony (Single)</t>
    </r>
  </si>
  <si>
    <r>
      <t xml:space="preserve">Spouse 2 - </t>
    </r>
    <r>
      <rPr>
        <b/>
        <sz val="11"/>
        <color rgb="FFFF0000"/>
        <rFont val="Calibri"/>
        <family val="2"/>
        <scheme val="minor"/>
      </rPr>
      <t>Receiving</t>
    </r>
    <r>
      <rPr>
        <b/>
        <sz val="11"/>
        <color theme="1"/>
        <rFont val="Calibri"/>
        <family val="2"/>
        <scheme val="minor"/>
      </rPr>
      <t xml:space="preserve"> Alimony (Head of Household)</t>
    </r>
  </si>
  <si>
    <t>Tax Increase / (Decrease)</t>
  </si>
  <si>
    <t xml:space="preserve">     Credits (Refundable)</t>
  </si>
  <si>
    <t>Tax - Old Rules (Rounded to 1,000)</t>
  </si>
  <si>
    <t>Tax Rate Differential</t>
  </si>
  <si>
    <t>Tax - New Rules</t>
  </si>
  <si>
    <t>Old Rule Tax Savings Through</t>
  </si>
  <si>
    <t>Orange = Inputs (9)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</si>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</sst>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&quot;$&quot;0"/>
    <numFmt numFmtId="168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u/>
      <sz val="10"/>
      <color indexed="8"/>
      <name val="Times New Roman"/>
      <family val="1"/>
      <charset val="204"/>
    </font>
    <font>
      <sz val="10"/>
      <color indexed="8"/>
      <name val="Arial"/>
      <family val="1"/>
      <charset val="204"/>
    </font>
    <font>
      <sz val="11"/>
      <color indexed="8"/>
      <name val="Arial"/>
      <family val="1"/>
      <charset val="204"/>
    </font>
    <font>
      <b/>
      <i/>
      <sz val="11"/>
      <color indexed="8"/>
      <name val="Arial"/>
      <family val="1"/>
      <charset val="204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DE67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1" applyFont="1"/>
    <xf numFmtId="43" fontId="0" fillId="0" borderId="2" xfId="1" applyFont="1" applyBorder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Border="1"/>
    <xf numFmtId="43" fontId="0" fillId="0" borderId="0" xfId="0" applyNumberFormat="1"/>
    <xf numFmtId="10" fontId="2" fillId="2" borderId="1" xfId="3" applyNumberFormat="1" applyAlignment="1">
      <alignment horizontal="center"/>
    </xf>
    <xf numFmtId="0" fontId="4" fillId="0" borderId="0" xfId="0" applyFont="1"/>
    <xf numFmtId="10" fontId="3" fillId="3" borderId="1" xfId="4" applyNumberFormat="1" applyAlignment="1">
      <alignment horizontal="center"/>
    </xf>
    <xf numFmtId="0" fontId="0" fillId="0" borderId="0" xfId="0" quotePrefix="1"/>
    <xf numFmtId="164" fontId="2" fillId="2" borderId="1" xfId="1" applyNumberFormat="1" applyFont="1" applyFill="1" applyBorder="1"/>
    <xf numFmtId="164" fontId="3" fillId="3" borderId="1" xfId="1" applyNumberFormat="1" applyFont="1" applyFill="1" applyBorder="1"/>
    <xf numFmtId="0" fontId="0" fillId="0" borderId="0" xfId="0" applyAlignment="1">
      <alignment horizontal="left"/>
    </xf>
    <xf numFmtId="0" fontId="0" fillId="0" borderId="0" xfId="0" applyFill="1"/>
    <xf numFmtId="165" fontId="3" fillId="3" borderId="3" xfId="5" quotePrefix="1" applyNumberFormat="1" applyFont="1" applyFill="1" applyBorder="1" applyAlignment="1">
      <alignment horizontal="center"/>
    </xf>
    <xf numFmtId="0" fontId="2" fillId="2" borderId="1" xfId="3"/>
    <xf numFmtId="0" fontId="3" fillId="3" borderId="1" xfId="4"/>
    <xf numFmtId="165" fontId="3" fillId="3" borderId="4" xfId="5" quotePrefix="1" applyNumberFormat="1" applyFont="1" applyFill="1" applyBorder="1"/>
    <xf numFmtId="165" fontId="3" fillId="3" borderId="3" xfId="4" applyNumberFormat="1" applyBorder="1"/>
    <xf numFmtId="0" fontId="5" fillId="0" borderId="0" xfId="0" applyFont="1" applyAlignment="1">
      <alignment horizontal="center"/>
    </xf>
    <xf numFmtId="166" fontId="0" fillId="0" borderId="0" xfId="0" applyNumberFormat="1"/>
    <xf numFmtId="43" fontId="5" fillId="0" borderId="0" xfId="1" applyFont="1" applyAlignment="1">
      <alignment horizontal="center"/>
    </xf>
    <xf numFmtId="165" fontId="2" fillId="2" borderId="1" xfId="5" applyNumberFormat="1" applyFont="1" applyFill="1" applyBorder="1"/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67" fontId="10" fillId="0" borderId="5" xfId="0" applyNumberFormat="1" applyFont="1" applyBorder="1" applyAlignment="1">
      <alignment horizontal="left" vertical="top" shrinkToFit="1"/>
    </xf>
    <xf numFmtId="168" fontId="10" fillId="0" borderId="5" xfId="0" applyNumberFormat="1" applyFont="1" applyBorder="1" applyAlignment="1">
      <alignment horizontal="left" vertical="top" shrinkToFit="1"/>
    </xf>
    <xf numFmtId="9" fontId="10" fillId="0" borderId="7" xfId="0" applyNumberFormat="1" applyFont="1" applyBorder="1" applyAlignment="1">
      <alignment horizontal="left" vertical="top" shrinkToFit="1"/>
    </xf>
    <xf numFmtId="0" fontId="9" fillId="0" borderId="1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4" fillId="0" borderId="9" xfId="0" applyFont="1" applyBorder="1" applyAlignment="1">
      <alignment horizontal="left" vertical="top" wrapText="1"/>
    </xf>
    <xf numFmtId="9" fontId="14" fillId="0" borderId="6" xfId="0" applyNumberFormat="1" applyFont="1" applyBorder="1" applyAlignment="1">
      <alignment horizontal="left" vertical="top" wrapText="1"/>
    </xf>
    <xf numFmtId="9" fontId="14" fillId="0" borderId="12" xfId="0" applyNumberFormat="1" applyFont="1" applyBorder="1" applyAlignment="1">
      <alignment horizontal="left" vertical="top" wrapText="1"/>
    </xf>
    <xf numFmtId="168" fontId="10" fillId="0" borderId="10" xfId="0" applyNumberFormat="1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9" fontId="14" fillId="0" borderId="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164" fontId="3" fillId="3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2" applyNumberFormat="1" applyFont="1"/>
    <xf numFmtId="10" fontId="0" fillId="0" borderId="0" xfId="0" applyNumberFormat="1"/>
    <xf numFmtId="165" fontId="0" fillId="0" borderId="0" xfId="0" applyNumberFormat="1"/>
    <xf numFmtId="165" fontId="3" fillId="4" borderId="3" xfId="5" quotePrefix="1" applyNumberFormat="1" applyFont="1" applyFill="1" applyBorder="1"/>
    <xf numFmtId="165" fontId="3" fillId="4" borderId="3" xfId="5" applyNumberFormat="1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1" fillId="5" borderId="10" xfId="0" applyFont="1" applyFill="1" applyBorder="1" applyAlignment="1">
      <alignment horizontal="left" vertical="top"/>
    </xf>
    <xf numFmtId="168" fontId="10" fillId="0" borderId="7" xfId="0" applyNumberFormat="1" applyFont="1" applyBorder="1" applyAlignment="1">
      <alignment horizontal="left" vertical="top" shrinkToFit="1"/>
    </xf>
    <xf numFmtId="168" fontId="10" fillId="0" borderId="8" xfId="0" applyNumberFormat="1" applyFont="1" applyBorder="1" applyAlignment="1">
      <alignment horizontal="left" vertical="top" shrinkToFit="1"/>
    </xf>
    <xf numFmtId="168" fontId="10" fillId="0" borderId="9" xfId="0" applyNumberFormat="1" applyFont="1" applyBorder="1" applyAlignment="1">
      <alignment horizontal="left" vertical="top" shrinkToFit="1"/>
    </xf>
    <xf numFmtId="168" fontId="10" fillId="0" borderId="11" xfId="0" applyNumberFormat="1" applyFont="1" applyBorder="1" applyAlignment="1">
      <alignment horizontal="left" vertical="top" shrinkToFit="1"/>
    </xf>
    <xf numFmtId="168" fontId="10" fillId="0" borderId="6" xfId="0" applyNumberFormat="1" applyFont="1" applyBorder="1" applyAlignment="1">
      <alignment horizontal="left" vertical="top" shrinkToFit="1"/>
    </xf>
    <xf numFmtId="168" fontId="10" fillId="0" borderId="13" xfId="0" applyNumberFormat="1" applyFont="1" applyBorder="1" applyAlignment="1">
      <alignment horizontal="left" vertical="top" shrinkToFi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1" fillId="5" borderId="0" xfId="0" applyFont="1" applyFill="1" applyAlignment="1">
      <alignment horizontal="left" vertical="top"/>
    </xf>
  </cellXfs>
  <cellStyles count="6">
    <cellStyle name="Calculation" xfId="4" builtinId="22"/>
    <cellStyle name="Comma" xfId="1" builtinId="3"/>
    <cellStyle name="Currency" xfId="5" builtinId="4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zoomScale="130" zoomScaleNormal="130" workbookViewId="0">
      <selection activeCell="L29" sqref="L29"/>
    </sheetView>
  </sheetViews>
  <sheetFormatPr defaultRowHeight="15" x14ac:dyDescent="0.25"/>
  <cols>
    <col min="1" max="1" width="32" bestFit="1" customWidth="1"/>
    <col min="2" max="2" width="7.5703125" bestFit="1" customWidth="1"/>
    <col min="3" max="3" width="10.5703125" style="1" bestFit="1" customWidth="1"/>
    <col min="4" max="4" width="2.140625" bestFit="1" customWidth="1"/>
    <col min="5" max="5" width="32" bestFit="1" customWidth="1"/>
    <col min="6" max="6" width="7.5703125" bestFit="1" customWidth="1"/>
    <col min="7" max="7" width="9.42578125" bestFit="1" customWidth="1"/>
    <col min="8" max="8" width="2.140625" bestFit="1" customWidth="1"/>
    <col min="9" max="9" width="27.28515625" bestFit="1" customWidth="1"/>
  </cols>
  <sheetData>
    <row r="2" spans="1:9" x14ac:dyDescent="0.25">
      <c r="A2" s="51" t="s">
        <v>33</v>
      </c>
      <c r="B2" s="51"/>
      <c r="C2" s="51"/>
      <c r="E2" s="51" t="s">
        <v>34</v>
      </c>
      <c r="F2" s="51"/>
      <c r="G2" s="51"/>
      <c r="I2" s="20" t="s">
        <v>9</v>
      </c>
    </row>
    <row r="3" spans="1:9" x14ac:dyDescent="0.25">
      <c r="A3" t="s">
        <v>1</v>
      </c>
      <c r="B3" s="20" t="s">
        <v>3</v>
      </c>
      <c r="C3" s="11">
        <v>400000</v>
      </c>
      <c r="D3">
        <v>1</v>
      </c>
      <c r="E3" t="str">
        <f>A3</f>
        <v>Total Income</v>
      </c>
      <c r="F3" s="20" t="s">
        <v>3</v>
      </c>
      <c r="G3" s="11">
        <v>50000</v>
      </c>
      <c r="H3">
        <v>6</v>
      </c>
    </row>
    <row r="4" spans="1:9" x14ac:dyDescent="0.25">
      <c r="A4" t="s">
        <v>7</v>
      </c>
      <c r="B4" s="20" t="s">
        <v>4</v>
      </c>
      <c r="C4" s="11">
        <v>-30000</v>
      </c>
      <c r="D4">
        <v>2</v>
      </c>
      <c r="E4" s="8" t="str">
        <f>A4</f>
        <v xml:space="preserve">     Alimony (Paid) / Received</v>
      </c>
      <c r="F4" s="20" t="s">
        <v>3</v>
      </c>
      <c r="G4" s="12">
        <f>-C4</f>
        <v>30000</v>
      </c>
      <c r="I4" s="50" t="s">
        <v>6</v>
      </c>
    </row>
    <row r="5" spans="1:9" x14ac:dyDescent="0.25">
      <c r="C5" s="2"/>
      <c r="G5" s="2"/>
    </row>
    <row r="6" spans="1:9" x14ac:dyDescent="0.25">
      <c r="A6" t="s">
        <v>2</v>
      </c>
      <c r="C6" s="12">
        <f>SUM(C3:C5)</f>
        <v>370000</v>
      </c>
      <c r="E6" t="str">
        <f>A6</f>
        <v>Adjusted Gross Income</v>
      </c>
      <c r="G6" s="12">
        <f>SUM(G3:G5)</f>
        <v>80000</v>
      </c>
    </row>
    <row r="7" spans="1:9" x14ac:dyDescent="0.25">
      <c r="G7" s="1"/>
    </row>
    <row r="8" spans="1:9" x14ac:dyDescent="0.25">
      <c r="A8" s="14" t="s">
        <v>5</v>
      </c>
      <c r="B8" s="20" t="s">
        <v>4</v>
      </c>
      <c r="C8" s="11">
        <v>-12000</v>
      </c>
      <c r="D8">
        <v>3</v>
      </c>
      <c r="E8" s="14" t="str">
        <f>A8</f>
        <v xml:space="preserve">     Deductions &amp; Exemptions</v>
      </c>
      <c r="F8" s="20" t="s">
        <v>4</v>
      </c>
      <c r="G8" s="11">
        <v>-18000</v>
      </c>
      <c r="H8">
        <v>7</v>
      </c>
    </row>
    <row r="9" spans="1:9" x14ac:dyDescent="0.25">
      <c r="C9" s="2"/>
      <c r="G9" s="2"/>
    </row>
    <row r="10" spans="1:9" x14ac:dyDescent="0.25">
      <c r="A10" t="s">
        <v>0</v>
      </c>
      <c r="C10" s="12">
        <f>SUM(C6:C9)</f>
        <v>358000</v>
      </c>
      <c r="E10" t="str">
        <f>A10</f>
        <v>Taxable Income</v>
      </c>
      <c r="G10" s="12">
        <f>SUM(G6:G9)</f>
        <v>62000</v>
      </c>
    </row>
    <row r="11" spans="1:9" x14ac:dyDescent="0.25">
      <c r="F11" s="3"/>
      <c r="G11" s="1"/>
      <c r="I11" s="20" t="s">
        <v>38</v>
      </c>
    </row>
    <row r="12" spans="1:9" x14ac:dyDescent="0.25">
      <c r="A12" s="13" t="s">
        <v>42</v>
      </c>
      <c r="B12" s="7">
        <f>(0.35+0.32)/2</f>
        <v>0.33499999999999996</v>
      </c>
      <c r="C12" s="5"/>
      <c r="E12" s="13" t="str">
        <f>A12</f>
        <v>Tax Rate</v>
      </c>
      <c r="F12" s="7">
        <f>(0.12+0.22)/2</f>
        <v>0.16999999999999998</v>
      </c>
      <c r="G12" s="5"/>
      <c r="I12" s="9">
        <f>B12-F12</f>
        <v>0.16499999999999998</v>
      </c>
    </row>
    <row r="13" spans="1:9" x14ac:dyDescent="0.25">
      <c r="B13" s="3">
        <v>4</v>
      </c>
      <c r="C13"/>
      <c r="F13" s="3">
        <v>8</v>
      </c>
    </row>
    <row r="14" spans="1:9" x14ac:dyDescent="0.25">
      <c r="B14" s="4"/>
      <c r="C14" s="2"/>
      <c r="F14" s="4"/>
      <c r="G14" s="2"/>
    </row>
    <row r="15" spans="1:9" hidden="1" x14ac:dyDescent="0.25">
      <c r="A15" t="s">
        <v>14</v>
      </c>
      <c r="C15" s="18">
        <f>ROUND(C10*B12,-3)</f>
        <v>120000</v>
      </c>
      <c r="E15" t="str">
        <f>A15</f>
        <v>Tax B/4 Credits (Rounded to 1,000)</v>
      </c>
      <c r="G15" s="18">
        <f>ROUND(G10*F12,-3)</f>
        <v>11000</v>
      </c>
      <c r="I15" s="10"/>
    </row>
    <row r="16" spans="1:9" hidden="1" x14ac:dyDescent="0.25">
      <c r="C16" s="10"/>
      <c r="G16" s="10"/>
      <c r="I16" s="10"/>
    </row>
    <row r="17" spans="1:9" hidden="1" x14ac:dyDescent="0.25">
      <c r="A17" s="14" t="s">
        <v>36</v>
      </c>
      <c r="B17" s="20" t="s">
        <v>4</v>
      </c>
      <c r="C17" s="11">
        <v>0</v>
      </c>
      <c r="E17" t="str">
        <f>A17</f>
        <v xml:space="preserve">     Credits (Refundable)</v>
      </c>
      <c r="F17" s="20" t="s">
        <v>4</v>
      </c>
      <c r="G17" s="11"/>
    </row>
    <row r="18" spans="1:9" x14ac:dyDescent="0.25">
      <c r="C18"/>
      <c r="I18" s="20" t="s">
        <v>8</v>
      </c>
    </row>
    <row r="19" spans="1:9" ht="15.75" thickBot="1" x14ac:dyDescent="0.3">
      <c r="A19" t="s">
        <v>37</v>
      </c>
      <c r="C19" s="19">
        <f>SUM(C15:C18)</f>
        <v>120000</v>
      </c>
      <c r="E19" t="str">
        <f>A19</f>
        <v>Tax - Old Rules (Rounded to 1,000)</v>
      </c>
      <c r="G19" s="19">
        <f>SUM(G15:G18)</f>
        <v>11000</v>
      </c>
      <c r="I19" s="15">
        <f>SUM(C19,G19)</f>
        <v>131000</v>
      </c>
    </row>
    <row r="20" spans="1:9" ht="15.75" thickTop="1" x14ac:dyDescent="0.25">
      <c r="C20"/>
      <c r="I20" s="10"/>
    </row>
    <row r="21" spans="1:9" ht="15.75" thickBot="1" x14ac:dyDescent="0.3">
      <c r="A21" t="s">
        <v>39</v>
      </c>
      <c r="C21" s="23">
        <v>130000</v>
      </c>
      <c r="D21">
        <v>5</v>
      </c>
      <c r="E21" t="str">
        <f>A21</f>
        <v>Tax - New Rules</v>
      </c>
      <c r="G21" s="23">
        <v>4000</v>
      </c>
      <c r="H21">
        <v>9</v>
      </c>
      <c r="I21" s="15">
        <f>SUM(C21,G21)</f>
        <v>134000</v>
      </c>
    </row>
    <row r="22" spans="1:9" ht="15.75" thickTop="1" x14ac:dyDescent="0.25">
      <c r="C22" s="22"/>
      <c r="G22" s="22"/>
    </row>
    <row r="23" spans="1:9" x14ac:dyDescent="0.25">
      <c r="C23" s="22"/>
      <c r="G23" s="22"/>
      <c r="I23" s="20" t="s">
        <v>40</v>
      </c>
    </row>
    <row r="24" spans="1:9" x14ac:dyDescent="0.25">
      <c r="C24" s="22"/>
      <c r="G24" s="22"/>
      <c r="I24" s="20" t="s">
        <v>11</v>
      </c>
    </row>
    <row r="25" spans="1:9" ht="15.75" thickBot="1" x14ac:dyDescent="0.3">
      <c r="A25" t="s">
        <v>35</v>
      </c>
      <c r="C25" s="43">
        <f>C21-C19</f>
        <v>10000</v>
      </c>
      <c r="G25" s="43">
        <f>G21-G19</f>
        <v>-7000</v>
      </c>
      <c r="I25" s="48">
        <f>I21-I19</f>
        <v>3000</v>
      </c>
    </row>
    <row r="26" spans="1:9" ht="15.75" thickTop="1" x14ac:dyDescent="0.25">
      <c r="G26" s="10"/>
    </row>
    <row r="27" spans="1:9" x14ac:dyDescent="0.25">
      <c r="A27" s="16" t="s">
        <v>41</v>
      </c>
      <c r="B27" s="3"/>
      <c r="I27" s="44" t="s">
        <v>40</v>
      </c>
    </row>
    <row r="28" spans="1:9" x14ac:dyDescent="0.25">
      <c r="A28" s="17" t="s">
        <v>13</v>
      </c>
      <c r="I28" s="20" t="s">
        <v>12</v>
      </c>
    </row>
    <row r="30" spans="1:9" ht="15.75" thickBot="1" x14ac:dyDescent="0.3">
      <c r="I30" s="49">
        <f>I25/12</f>
        <v>250</v>
      </c>
    </row>
    <row r="31" spans="1:9" ht="15.75" thickTop="1" x14ac:dyDescent="0.25"/>
    <row r="32" spans="1:9" x14ac:dyDescent="0.25">
      <c r="A32" s="52" t="s">
        <v>10</v>
      </c>
      <c r="B32" s="52"/>
      <c r="C32" s="52"/>
      <c r="D32" s="52"/>
      <c r="E32" s="52"/>
      <c r="F32" s="52"/>
      <c r="G32" s="52"/>
      <c r="H32" s="52"/>
      <c r="I32" s="52"/>
    </row>
    <row r="35" spans="1:2" x14ac:dyDescent="0.25">
      <c r="A35" s="6"/>
    </row>
    <row r="37" spans="1:2" x14ac:dyDescent="0.25">
      <c r="A37" s="45"/>
      <c r="B37" s="45"/>
    </row>
    <row r="38" spans="1:2" x14ac:dyDescent="0.25">
      <c r="A38" s="45"/>
      <c r="B38" s="45"/>
    </row>
    <row r="40" spans="1:2" x14ac:dyDescent="0.25">
      <c r="A40" s="46"/>
      <c r="B40" s="46"/>
    </row>
  </sheetData>
  <mergeCells count="3">
    <mergeCell ref="A2:C2"/>
    <mergeCell ref="E2:G2"/>
    <mergeCell ref="A32:I32"/>
  </mergeCells>
  <printOptions horizontalCentered="1"/>
  <pageMargins left="0.45" right="0.45" top="0.5" bottom="0.25" header="0.3" footer="0.3"/>
  <pageSetup scale="43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zoomScale="130" zoomScaleNormal="130" workbookViewId="0">
      <selection activeCell="J25" sqref="J25"/>
    </sheetView>
  </sheetViews>
  <sheetFormatPr defaultRowHeight="15" x14ac:dyDescent="0.25"/>
  <cols>
    <col min="1" max="1" width="32" bestFit="1" customWidth="1"/>
    <col min="2" max="2" width="7.5703125" bestFit="1" customWidth="1"/>
    <col min="3" max="3" width="9.42578125" style="1" bestFit="1" customWidth="1"/>
    <col min="4" max="4" width="2.140625" bestFit="1" customWidth="1"/>
    <col min="5" max="5" width="32" bestFit="1" customWidth="1"/>
    <col min="6" max="6" width="7.5703125" bestFit="1" customWidth="1"/>
    <col min="7" max="7" width="9.42578125" bestFit="1" customWidth="1"/>
    <col min="8" max="8" width="2.140625" bestFit="1" customWidth="1"/>
    <col min="9" max="9" width="27.28515625" bestFit="1" customWidth="1"/>
  </cols>
  <sheetData>
    <row r="2" spans="1:10" x14ac:dyDescent="0.25">
      <c r="A2" s="51" t="s">
        <v>33</v>
      </c>
      <c r="B2" s="51"/>
      <c r="C2" s="51"/>
      <c r="E2" s="51" t="s">
        <v>34</v>
      </c>
      <c r="F2" s="51"/>
      <c r="G2" s="51"/>
      <c r="I2" s="20" t="s">
        <v>9</v>
      </c>
    </row>
    <row r="3" spans="1:10" x14ac:dyDescent="0.25">
      <c r="A3" t="s">
        <v>1</v>
      </c>
      <c r="B3" s="20" t="s">
        <v>3</v>
      </c>
      <c r="C3" s="11">
        <v>200000</v>
      </c>
      <c r="D3">
        <v>1</v>
      </c>
      <c r="E3" t="str">
        <f>A3</f>
        <v>Total Income</v>
      </c>
      <c r="F3" s="20" t="s">
        <v>3</v>
      </c>
      <c r="G3" s="11">
        <v>50000</v>
      </c>
      <c r="H3">
        <v>6</v>
      </c>
    </row>
    <row r="4" spans="1:10" x14ac:dyDescent="0.25">
      <c r="A4" t="s">
        <v>7</v>
      </c>
      <c r="B4" s="20" t="s">
        <v>4</v>
      </c>
      <c r="C4" s="11">
        <v>-30000</v>
      </c>
      <c r="D4">
        <v>2</v>
      </c>
      <c r="E4" s="8" t="str">
        <f>A4</f>
        <v xml:space="preserve">     Alimony (Paid) / Received</v>
      </c>
      <c r="F4" s="20" t="s">
        <v>3</v>
      </c>
      <c r="G4" s="12">
        <f>-C4</f>
        <v>30000</v>
      </c>
      <c r="I4" s="50" t="s">
        <v>6</v>
      </c>
    </row>
    <row r="5" spans="1:10" x14ac:dyDescent="0.25">
      <c r="C5" s="2"/>
      <c r="G5" s="2"/>
    </row>
    <row r="6" spans="1:10" x14ac:dyDescent="0.25">
      <c r="A6" t="s">
        <v>2</v>
      </c>
      <c r="C6" s="12">
        <f>SUM(C3:C5)</f>
        <v>170000</v>
      </c>
      <c r="E6" t="str">
        <f>A6</f>
        <v>Adjusted Gross Income</v>
      </c>
      <c r="G6" s="12">
        <f>SUM(G3:G5)</f>
        <v>80000</v>
      </c>
    </row>
    <row r="7" spans="1:10" x14ac:dyDescent="0.25">
      <c r="G7" s="1"/>
    </row>
    <row r="8" spans="1:10" x14ac:dyDescent="0.25">
      <c r="A8" s="14" t="s">
        <v>5</v>
      </c>
      <c r="B8" s="20" t="s">
        <v>4</v>
      </c>
      <c r="C8" s="11">
        <v>-12000</v>
      </c>
      <c r="D8">
        <v>3</v>
      </c>
      <c r="E8" s="14" t="str">
        <f>A8</f>
        <v xml:space="preserve">     Deductions &amp; Exemptions</v>
      </c>
      <c r="F8" s="20" t="s">
        <v>4</v>
      </c>
      <c r="G8" s="11">
        <v>-18000</v>
      </c>
      <c r="H8">
        <v>7</v>
      </c>
    </row>
    <row r="9" spans="1:10" x14ac:dyDescent="0.25">
      <c r="C9" s="2"/>
      <c r="G9" s="2"/>
    </row>
    <row r="10" spans="1:10" x14ac:dyDescent="0.25">
      <c r="A10" t="s">
        <v>0</v>
      </c>
      <c r="C10" s="12">
        <f>SUM(C6:C9)</f>
        <v>158000</v>
      </c>
      <c r="E10" t="str">
        <f>A10</f>
        <v>Taxable Income</v>
      </c>
      <c r="G10" s="12">
        <f>SUM(G6:G9)</f>
        <v>62000</v>
      </c>
    </row>
    <row r="11" spans="1:10" x14ac:dyDescent="0.25">
      <c r="F11" s="3"/>
      <c r="G11" s="1"/>
      <c r="I11" s="44" t="s">
        <v>38</v>
      </c>
    </row>
    <row r="12" spans="1:10" x14ac:dyDescent="0.25">
      <c r="A12" s="13" t="s">
        <v>42</v>
      </c>
      <c r="B12" s="7">
        <f>(0.24+0.32)/2</f>
        <v>0.28000000000000003</v>
      </c>
      <c r="C12" s="5"/>
      <c r="E12" s="13" t="str">
        <f>A12</f>
        <v>Tax Rate</v>
      </c>
      <c r="F12" s="7">
        <f>(0.12+0.22)/2</f>
        <v>0.16999999999999998</v>
      </c>
      <c r="G12" s="5"/>
      <c r="I12" s="9">
        <f>B12-F12</f>
        <v>0.11000000000000004</v>
      </c>
    </row>
    <row r="13" spans="1:10" x14ac:dyDescent="0.25">
      <c r="B13" s="3">
        <v>4</v>
      </c>
      <c r="C13"/>
      <c r="F13" s="3">
        <v>8</v>
      </c>
      <c r="J13" s="21"/>
    </row>
    <row r="14" spans="1:10" x14ac:dyDescent="0.25">
      <c r="B14" s="4"/>
      <c r="C14" s="2"/>
      <c r="F14" s="4"/>
      <c r="G14" s="2"/>
    </row>
    <row r="15" spans="1:10" hidden="1" x14ac:dyDescent="0.25">
      <c r="A15" t="s">
        <v>14</v>
      </c>
      <c r="C15" s="18">
        <f>ROUND(C10*B12,-3)</f>
        <v>44000</v>
      </c>
      <c r="E15" t="str">
        <f>A15</f>
        <v>Tax B/4 Credits (Rounded to 1,000)</v>
      </c>
      <c r="G15" s="18">
        <f>ROUND(G10*F12,-3)</f>
        <v>11000</v>
      </c>
      <c r="I15" s="10"/>
    </row>
    <row r="16" spans="1:10" hidden="1" x14ac:dyDescent="0.25">
      <c r="C16" s="10"/>
      <c r="G16" s="10"/>
      <c r="I16" s="10"/>
    </row>
    <row r="17" spans="1:9" hidden="1" x14ac:dyDescent="0.25">
      <c r="A17" s="14" t="s">
        <v>36</v>
      </c>
      <c r="B17" s="20" t="s">
        <v>4</v>
      </c>
      <c r="C17" s="11">
        <v>0</v>
      </c>
      <c r="D17">
        <v>5</v>
      </c>
      <c r="E17" t="str">
        <f>A17</f>
        <v xml:space="preserve">     Credits (Refundable)</v>
      </c>
      <c r="F17" s="20" t="s">
        <v>4</v>
      </c>
      <c r="G17" s="11"/>
      <c r="H17">
        <v>9</v>
      </c>
    </row>
    <row r="18" spans="1:9" x14ac:dyDescent="0.25">
      <c r="C18"/>
      <c r="I18" s="20" t="s">
        <v>8</v>
      </c>
    </row>
    <row r="19" spans="1:9" ht="15.75" thickBot="1" x14ac:dyDescent="0.3">
      <c r="A19" t="s">
        <v>37</v>
      </c>
      <c r="C19" s="19">
        <f>SUM(C15:C18)</f>
        <v>44000</v>
      </c>
      <c r="E19" t="str">
        <f>A19</f>
        <v>Tax - Old Rules (Rounded to 1,000)</v>
      </c>
      <c r="G19" s="19">
        <f>SUM(G15:G18)</f>
        <v>11000</v>
      </c>
      <c r="I19" s="15">
        <f>SUM(C19,G19)</f>
        <v>55000</v>
      </c>
    </row>
    <row r="20" spans="1:9" ht="15.75" thickTop="1" x14ac:dyDescent="0.25">
      <c r="C20"/>
      <c r="I20" s="10"/>
    </row>
    <row r="21" spans="1:9" ht="15.75" thickBot="1" x14ac:dyDescent="0.3">
      <c r="A21" t="s">
        <v>39</v>
      </c>
      <c r="C21" s="23">
        <v>53000</v>
      </c>
      <c r="D21">
        <v>5</v>
      </c>
      <c r="E21" t="str">
        <f>A21</f>
        <v>Tax - New Rules</v>
      </c>
      <c r="G21" s="23">
        <v>4000</v>
      </c>
      <c r="H21">
        <v>9</v>
      </c>
      <c r="I21" s="15">
        <f>SUM(C21,G21)</f>
        <v>57000</v>
      </c>
    </row>
    <row r="22" spans="1:9" ht="15.75" thickTop="1" x14ac:dyDescent="0.25">
      <c r="C22" s="22"/>
      <c r="G22" s="22"/>
    </row>
    <row r="23" spans="1:9" x14ac:dyDescent="0.25">
      <c r="C23" s="22"/>
      <c r="G23" s="22"/>
      <c r="I23" s="44" t="s">
        <v>40</v>
      </c>
    </row>
    <row r="24" spans="1:9" x14ac:dyDescent="0.25">
      <c r="C24" s="22"/>
      <c r="G24" s="22"/>
      <c r="I24" s="20" t="s">
        <v>11</v>
      </c>
    </row>
    <row r="25" spans="1:9" ht="15.75" thickBot="1" x14ac:dyDescent="0.3">
      <c r="A25" t="s">
        <v>35</v>
      </c>
      <c r="C25" s="43">
        <f>C21-C19</f>
        <v>9000</v>
      </c>
      <c r="G25" s="43">
        <f>G21-G19</f>
        <v>-7000</v>
      </c>
      <c r="I25" s="48">
        <f>I21-I19</f>
        <v>2000</v>
      </c>
    </row>
    <row r="26" spans="1:9" ht="15.75" thickTop="1" x14ac:dyDescent="0.25">
      <c r="G26" s="10"/>
    </row>
    <row r="27" spans="1:9" x14ac:dyDescent="0.25">
      <c r="A27" s="16" t="s">
        <v>41</v>
      </c>
      <c r="B27" s="3"/>
      <c r="I27" s="44" t="s">
        <v>40</v>
      </c>
    </row>
    <row r="28" spans="1:9" x14ac:dyDescent="0.25">
      <c r="A28" s="17" t="s">
        <v>13</v>
      </c>
      <c r="I28" s="20" t="s">
        <v>12</v>
      </c>
    </row>
    <row r="30" spans="1:9" ht="15.75" thickBot="1" x14ac:dyDescent="0.3">
      <c r="I30" s="49">
        <f>I25/12</f>
        <v>166.66666666666666</v>
      </c>
    </row>
    <row r="31" spans="1:9" ht="15.75" thickTop="1" x14ac:dyDescent="0.25"/>
    <row r="32" spans="1:9" x14ac:dyDescent="0.25">
      <c r="A32" s="52" t="s">
        <v>10</v>
      </c>
      <c r="B32" s="52"/>
      <c r="C32" s="52"/>
      <c r="D32" s="52"/>
      <c r="E32" s="52"/>
      <c r="F32" s="52"/>
      <c r="G32" s="52"/>
      <c r="H32" s="52"/>
      <c r="I32" s="52"/>
    </row>
    <row r="34" spans="1:9" x14ac:dyDescent="0.25">
      <c r="I34" s="47"/>
    </row>
    <row r="35" spans="1:9" x14ac:dyDescent="0.25">
      <c r="A35" s="6"/>
    </row>
  </sheetData>
  <mergeCells count="3">
    <mergeCell ref="A2:C2"/>
    <mergeCell ref="E2:G2"/>
    <mergeCell ref="A32:I32"/>
  </mergeCells>
  <printOptions horizontalCentered="1"/>
  <pageMargins left="0.45" right="0.45" top="0.5" bottom="0.25" header="0.3" footer="0.3"/>
  <pageSetup scale="43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zoomScale="130" zoomScaleNormal="130" workbookViewId="0">
      <selection activeCell="K24" sqref="K24"/>
    </sheetView>
  </sheetViews>
  <sheetFormatPr defaultRowHeight="15" x14ac:dyDescent="0.25"/>
  <cols>
    <col min="1" max="1" width="32" bestFit="1" customWidth="1"/>
    <col min="2" max="2" width="7.5703125" bestFit="1" customWidth="1"/>
    <col min="3" max="3" width="10.5703125" style="1" bestFit="1" customWidth="1"/>
    <col min="4" max="4" width="2.140625" bestFit="1" customWidth="1"/>
    <col min="5" max="5" width="32" bestFit="1" customWidth="1"/>
    <col min="6" max="6" width="7.5703125" bestFit="1" customWidth="1"/>
    <col min="7" max="7" width="9.42578125" bestFit="1" customWidth="1"/>
    <col min="8" max="8" width="2.140625" bestFit="1" customWidth="1"/>
    <col min="9" max="9" width="27.28515625" bestFit="1" customWidth="1"/>
  </cols>
  <sheetData>
    <row r="2" spans="1:10" x14ac:dyDescent="0.25">
      <c r="A2" s="51" t="s">
        <v>33</v>
      </c>
      <c r="B2" s="51"/>
      <c r="C2" s="51"/>
      <c r="E2" s="51" t="s">
        <v>34</v>
      </c>
      <c r="F2" s="51"/>
      <c r="G2" s="51"/>
      <c r="I2" s="20" t="s">
        <v>9</v>
      </c>
    </row>
    <row r="3" spans="1:10" x14ac:dyDescent="0.25">
      <c r="A3" t="s">
        <v>1</v>
      </c>
      <c r="B3" s="20" t="s">
        <v>3</v>
      </c>
      <c r="C3" s="11">
        <v>800000</v>
      </c>
      <c r="D3">
        <v>1</v>
      </c>
      <c r="E3" t="str">
        <f>A3</f>
        <v>Total Income</v>
      </c>
      <c r="F3" s="20" t="s">
        <v>3</v>
      </c>
      <c r="G3" s="11">
        <v>50000</v>
      </c>
      <c r="H3">
        <v>6</v>
      </c>
    </row>
    <row r="4" spans="1:10" x14ac:dyDescent="0.25">
      <c r="A4" t="s">
        <v>7</v>
      </c>
      <c r="B4" s="20" t="s">
        <v>4</v>
      </c>
      <c r="C4" s="11">
        <v>-50000</v>
      </c>
      <c r="D4">
        <v>2</v>
      </c>
      <c r="E4" s="8" t="str">
        <f>A4</f>
        <v xml:space="preserve">     Alimony (Paid) / Received</v>
      </c>
      <c r="F4" s="20" t="s">
        <v>3</v>
      </c>
      <c r="G4" s="12">
        <f>-C4</f>
        <v>50000</v>
      </c>
      <c r="I4" s="50" t="s">
        <v>6</v>
      </c>
    </row>
    <row r="5" spans="1:10" x14ac:dyDescent="0.25">
      <c r="C5" s="2"/>
      <c r="G5" s="2"/>
    </row>
    <row r="6" spans="1:10" x14ac:dyDescent="0.25">
      <c r="A6" t="s">
        <v>2</v>
      </c>
      <c r="C6" s="12">
        <f>SUM(C3:C5)</f>
        <v>750000</v>
      </c>
      <c r="E6" t="str">
        <f>A6</f>
        <v>Adjusted Gross Income</v>
      </c>
      <c r="G6" s="12">
        <f>SUM(G3:G5)</f>
        <v>100000</v>
      </c>
    </row>
    <row r="7" spans="1:10" x14ac:dyDescent="0.25">
      <c r="G7" s="1"/>
    </row>
    <row r="8" spans="1:10" x14ac:dyDescent="0.25">
      <c r="A8" s="14" t="s">
        <v>5</v>
      </c>
      <c r="B8" s="20" t="s">
        <v>4</v>
      </c>
      <c r="C8" s="11">
        <v>-12000</v>
      </c>
      <c r="D8">
        <v>3</v>
      </c>
      <c r="E8" s="14" t="str">
        <f>A8</f>
        <v xml:space="preserve">     Deductions &amp; Exemptions</v>
      </c>
      <c r="F8" s="20" t="s">
        <v>4</v>
      </c>
      <c r="G8" s="11">
        <v>-18000</v>
      </c>
      <c r="H8">
        <v>7</v>
      </c>
    </row>
    <row r="9" spans="1:10" x14ac:dyDescent="0.25">
      <c r="C9" s="2"/>
      <c r="G9" s="2"/>
    </row>
    <row r="10" spans="1:10" x14ac:dyDescent="0.25">
      <c r="A10" t="s">
        <v>0</v>
      </c>
      <c r="C10" s="12">
        <f>SUM(C6:C9)</f>
        <v>738000</v>
      </c>
      <c r="E10" t="str">
        <f>A10</f>
        <v>Taxable Income</v>
      </c>
      <c r="G10" s="12">
        <f>SUM(G6:G9)</f>
        <v>82000</v>
      </c>
    </row>
    <row r="11" spans="1:10" x14ac:dyDescent="0.25">
      <c r="F11" s="3"/>
      <c r="G11" s="1"/>
      <c r="I11" s="20" t="s">
        <v>38</v>
      </c>
    </row>
    <row r="12" spans="1:10" x14ac:dyDescent="0.25">
      <c r="A12" s="13" t="s">
        <v>42</v>
      </c>
      <c r="B12" s="7">
        <v>0.37</v>
      </c>
      <c r="C12" s="5"/>
      <c r="E12" s="13" t="str">
        <f>A12</f>
        <v>Tax Rate</v>
      </c>
      <c r="F12" s="7">
        <f>(0.12+0.22)/2</f>
        <v>0.16999999999999998</v>
      </c>
      <c r="G12" s="5"/>
      <c r="I12" s="9">
        <f>B12-F12</f>
        <v>0.2</v>
      </c>
    </row>
    <row r="13" spans="1:10" x14ac:dyDescent="0.25">
      <c r="B13" s="3">
        <v>4</v>
      </c>
      <c r="C13"/>
      <c r="F13" s="3">
        <v>8</v>
      </c>
      <c r="J13" s="21"/>
    </row>
    <row r="14" spans="1:10" x14ac:dyDescent="0.25">
      <c r="B14" s="4"/>
      <c r="C14" s="2"/>
      <c r="F14" s="4"/>
      <c r="G14" s="2"/>
    </row>
    <row r="15" spans="1:10" hidden="1" x14ac:dyDescent="0.25">
      <c r="A15" t="s">
        <v>14</v>
      </c>
      <c r="C15" s="18">
        <f>ROUND(C10*B12,-3)</f>
        <v>273000</v>
      </c>
      <c r="E15" t="str">
        <f>A15</f>
        <v>Tax B/4 Credits (Rounded to 1,000)</v>
      </c>
      <c r="G15" s="18">
        <f>ROUND(G10*F12,-3)</f>
        <v>14000</v>
      </c>
      <c r="I15" s="10"/>
    </row>
    <row r="16" spans="1:10" hidden="1" x14ac:dyDescent="0.25">
      <c r="C16" s="10"/>
      <c r="G16" s="10"/>
      <c r="I16" s="10"/>
    </row>
    <row r="17" spans="1:9" hidden="1" x14ac:dyDescent="0.25">
      <c r="A17" s="14" t="s">
        <v>36</v>
      </c>
      <c r="B17" s="20" t="s">
        <v>4</v>
      </c>
      <c r="C17" s="11">
        <v>0</v>
      </c>
      <c r="D17">
        <v>5</v>
      </c>
      <c r="E17" t="str">
        <f>A17</f>
        <v xml:space="preserve">     Credits (Refundable)</v>
      </c>
      <c r="F17" s="20" t="s">
        <v>4</v>
      </c>
      <c r="G17" s="11"/>
      <c r="H17">
        <v>9</v>
      </c>
    </row>
    <row r="18" spans="1:9" x14ac:dyDescent="0.25">
      <c r="C18"/>
      <c r="I18" s="20" t="s">
        <v>8</v>
      </c>
    </row>
    <row r="19" spans="1:9" ht="15.75" thickBot="1" x14ac:dyDescent="0.3">
      <c r="A19" t="s">
        <v>37</v>
      </c>
      <c r="C19" s="19">
        <f>SUM(C15:C18)</f>
        <v>273000</v>
      </c>
      <c r="E19" t="str">
        <f>A19</f>
        <v>Tax - Old Rules (Rounded to 1,000)</v>
      </c>
      <c r="G19" s="19">
        <f>SUM(G15:G18)</f>
        <v>14000</v>
      </c>
      <c r="I19" s="15">
        <f>SUM(C19,G19)</f>
        <v>287000</v>
      </c>
    </row>
    <row r="20" spans="1:9" ht="15.75" thickTop="1" x14ac:dyDescent="0.25">
      <c r="C20"/>
      <c r="I20" s="10"/>
    </row>
    <row r="21" spans="1:9" ht="15.75" thickBot="1" x14ac:dyDescent="0.3">
      <c r="A21" t="s">
        <v>15</v>
      </c>
      <c r="C21" s="23">
        <v>292000</v>
      </c>
      <c r="D21">
        <v>5</v>
      </c>
      <c r="E21" t="str">
        <f>A21</f>
        <v>Tax -New Rules</v>
      </c>
      <c r="G21" s="23">
        <v>4000</v>
      </c>
      <c r="H21">
        <v>9</v>
      </c>
      <c r="I21" s="15">
        <f>SUM(C21,G21)</f>
        <v>296000</v>
      </c>
    </row>
    <row r="22" spans="1:9" ht="15.75" thickTop="1" x14ac:dyDescent="0.25">
      <c r="C22" s="22"/>
      <c r="G22" s="22"/>
    </row>
    <row r="23" spans="1:9" x14ac:dyDescent="0.25">
      <c r="C23" s="22"/>
      <c r="G23" s="22"/>
      <c r="I23" s="44" t="s">
        <v>40</v>
      </c>
    </row>
    <row r="24" spans="1:9" x14ac:dyDescent="0.25">
      <c r="C24" s="22"/>
      <c r="G24" s="22"/>
      <c r="I24" s="20" t="s">
        <v>11</v>
      </c>
    </row>
    <row r="25" spans="1:9" ht="15.75" thickBot="1" x14ac:dyDescent="0.3">
      <c r="A25" t="s">
        <v>35</v>
      </c>
      <c r="C25" s="43">
        <f>C21-C19</f>
        <v>19000</v>
      </c>
      <c r="G25" s="43">
        <f>G21-G19</f>
        <v>-10000</v>
      </c>
      <c r="I25" s="48">
        <f>I21-I19</f>
        <v>9000</v>
      </c>
    </row>
    <row r="26" spans="1:9" ht="15.75" thickTop="1" x14ac:dyDescent="0.25">
      <c r="G26" s="10"/>
    </row>
    <row r="27" spans="1:9" x14ac:dyDescent="0.25">
      <c r="A27" s="16" t="s">
        <v>41</v>
      </c>
      <c r="B27" s="3"/>
      <c r="I27" s="44" t="s">
        <v>40</v>
      </c>
    </row>
    <row r="28" spans="1:9" x14ac:dyDescent="0.25">
      <c r="A28" s="17" t="s">
        <v>13</v>
      </c>
      <c r="I28" s="20" t="s">
        <v>12</v>
      </c>
    </row>
    <row r="30" spans="1:9" ht="15.75" thickBot="1" x14ac:dyDescent="0.3">
      <c r="I30" s="49">
        <f>I25/12</f>
        <v>750</v>
      </c>
    </row>
    <row r="31" spans="1:9" ht="15.75" thickTop="1" x14ac:dyDescent="0.25"/>
    <row r="32" spans="1:9" x14ac:dyDescent="0.25">
      <c r="A32" s="52" t="s">
        <v>10</v>
      </c>
      <c r="B32" s="52"/>
      <c r="C32" s="52"/>
      <c r="D32" s="52"/>
      <c r="E32" s="52"/>
      <c r="F32" s="52"/>
      <c r="G32" s="52"/>
      <c r="H32" s="52"/>
      <c r="I32" s="52"/>
    </row>
    <row r="35" spans="1:1" x14ac:dyDescent="0.25">
      <c r="A35" s="6"/>
    </row>
  </sheetData>
  <mergeCells count="3">
    <mergeCell ref="A2:C2"/>
    <mergeCell ref="E2:G2"/>
    <mergeCell ref="A32:I32"/>
  </mergeCells>
  <printOptions horizontalCentered="1"/>
  <pageMargins left="0.45" right="0.45" top="0.5" bottom="0.25" header="0.3" footer="0.3"/>
  <pageSetup scale="43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10" workbookViewId="0">
      <selection activeCell="F25" sqref="F25"/>
    </sheetView>
  </sheetViews>
  <sheetFormatPr defaultRowHeight="15" x14ac:dyDescent="0.25"/>
  <cols>
    <col min="1" max="1" width="78" bestFit="1" customWidth="1"/>
    <col min="4" max="4" width="7.5703125" bestFit="1" customWidth="1"/>
  </cols>
  <sheetData>
    <row r="2" spans="1:5" ht="18" x14ac:dyDescent="0.25">
      <c r="A2" s="25" t="s">
        <v>16</v>
      </c>
      <c r="B2" s="24"/>
      <c r="C2" s="24"/>
      <c r="D2" s="24"/>
      <c r="E2" s="24"/>
    </row>
    <row r="3" spans="1:5" x14ac:dyDescent="0.25">
      <c r="A3" s="26" t="s">
        <v>17</v>
      </c>
      <c r="B3" s="24"/>
      <c r="C3" s="24"/>
      <c r="D3" s="24"/>
      <c r="E3" s="24"/>
    </row>
    <row r="4" spans="1:5" x14ac:dyDescent="0.25">
      <c r="A4" s="26"/>
      <c r="B4" s="24"/>
      <c r="C4" s="24"/>
      <c r="D4" s="24"/>
      <c r="E4" s="24"/>
    </row>
    <row r="5" spans="1:5" ht="18" x14ac:dyDescent="0.25">
      <c r="A5" s="64" t="s">
        <v>18</v>
      </c>
      <c r="B5" s="64"/>
      <c r="C5" s="64"/>
      <c r="D5" s="24"/>
      <c r="E5" s="24"/>
    </row>
    <row r="6" spans="1:5" ht="25.5" x14ac:dyDescent="0.25">
      <c r="A6" s="27" t="s">
        <v>20</v>
      </c>
      <c r="B6" s="62" t="s">
        <v>21</v>
      </c>
      <c r="C6" s="63"/>
      <c r="D6" s="28" t="s">
        <v>22</v>
      </c>
      <c r="E6" s="24"/>
    </row>
    <row r="7" spans="1:5" x14ac:dyDescent="0.25">
      <c r="A7" s="29">
        <v>0</v>
      </c>
      <c r="B7" s="56">
        <v>9525</v>
      </c>
      <c r="C7" s="57"/>
      <c r="D7" s="31">
        <v>0.1</v>
      </c>
      <c r="E7" s="24"/>
    </row>
    <row r="8" spans="1:5" x14ac:dyDescent="0.25">
      <c r="A8" s="30">
        <v>9525</v>
      </c>
      <c r="B8" s="56">
        <v>38700</v>
      </c>
      <c r="C8" s="57"/>
      <c r="D8" s="31">
        <v>0.12</v>
      </c>
      <c r="E8" s="24"/>
    </row>
    <row r="9" spans="1:5" x14ac:dyDescent="0.25">
      <c r="A9" s="30">
        <v>38700</v>
      </c>
      <c r="B9" s="56">
        <v>82500</v>
      </c>
      <c r="C9" s="57"/>
      <c r="D9" s="31">
        <v>0.22</v>
      </c>
      <c r="E9" s="24"/>
    </row>
    <row r="10" spans="1:5" x14ac:dyDescent="0.25">
      <c r="A10" s="30">
        <v>82500</v>
      </c>
      <c r="B10" s="56">
        <v>157500</v>
      </c>
      <c r="C10" s="57"/>
      <c r="D10" s="31">
        <v>0.24</v>
      </c>
      <c r="E10" s="24"/>
    </row>
    <row r="11" spans="1:5" ht="15" customHeight="1" x14ac:dyDescent="0.25">
      <c r="A11" s="30">
        <v>157500</v>
      </c>
      <c r="B11" s="58">
        <v>200000</v>
      </c>
      <c r="C11" s="59"/>
      <c r="D11" s="35" t="s">
        <v>23</v>
      </c>
      <c r="E11" s="24"/>
    </row>
    <row r="12" spans="1:5" x14ac:dyDescent="0.25">
      <c r="A12" s="30">
        <v>200000</v>
      </c>
      <c r="B12" s="60">
        <v>500000</v>
      </c>
      <c r="C12" s="61"/>
      <c r="D12" s="36">
        <v>0.35</v>
      </c>
      <c r="E12" s="24"/>
    </row>
    <row r="13" spans="1:5" x14ac:dyDescent="0.25">
      <c r="A13" s="30">
        <v>500000</v>
      </c>
      <c r="B13" s="32"/>
      <c r="C13" s="33"/>
      <c r="D13" s="37">
        <v>0.37</v>
      </c>
      <c r="E13" s="24"/>
    </row>
    <row r="14" spans="1:5" x14ac:dyDescent="0.25">
      <c r="A14" s="38"/>
      <c r="B14" s="39"/>
      <c r="C14" s="40"/>
      <c r="D14" s="41"/>
      <c r="E14" s="24"/>
    </row>
    <row r="15" spans="1:5" ht="18" x14ac:dyDescent="0.25">
      <c r="A15" s="55" t="s">
        <v>19</v>
      </c>
      <c r="B15" s="55"/>
      <c r="C15" s="55"/>
      <c r="D15" s="24"/>
      <c r="E15" s="24"/>
    </row>
    <row r="16" spans="1:5" ht="25.5" x14ac:dyDescent="0.25">
      <c r="A16" s="27" t="s">
        <v>20</v>
      </c>
      <c r="B16" s="62" t="s">
        <v>21</v>
      </c>
      <c r="C16" s="63"/>
      <c r="D16" s="28" t="s">
        <v>22</v>
      </c>
      <c r="E16" s="24"/>
    </row>
    <row r="17" spans="1:5" x14ac:dyDescent="0.25">
      <c r="A17" s="29">
        <v>0</v>
      </c>
      <c r="B17" s="56">
        <v>13600</v>
      </c>
      <c r="C17" s="57"/>
      <c r="D17" s="31">
        <v>0.1</v>
      </c>
      <c r="E17" s="24"/>
    </row>
    <row r="18" spans="1:5" ht="15" customHeight="1" x14ac:dyDescent="0.25">
      <c r="A18" s="30">
        <v>13600</v>
      </c>
      <c r="B18" s="56">
        <v>51800</v>
      </c>
      <c r="C18" s="57"/>
      <c r="D18" s="35" t="s">
        <v>24</v>
      </c>
      <c r="E18" s="24"/>
    </row>
    <row r="19" spans="1:5" x14ac:dyDescent="0.25">
      <c r="A19" s="30">
        <v>51800</v>
      </c>
      <c r="B19" s="56">
        <v>82500</v>
      </c>
      <c r="C19" s="57"/>
      <c r="D19" s="36">
        <v>0.22</v>
      </c>
      <c r="E19" s="24"/>
    </row>
    <row r="20" spans="1:5" x14ac:dyDescent="0.25">
      <c r="A20" s="30">
        <v>82500</v>
      </c>
      <c r="B20" s="56">
        <v>157500</v>
      </c>
      <c r="C20" s="57"/>
      <c r="D20" s="37">
        <v>0.24</v>
      </c>
      <c r="E20" s="24"/>
    </row>
    <row r="21" spans="1:5" x14ac:dyDescent="0.25">
      <c r="A21" s="30">
        <v>157500</v>
      </c>
      <c r="B21" s="56">
        <v>200000</v>
      </c>
      <c r="C21" s="57"/>
      <c r="D21" s="31">
        <v>0.32</v>
      </c>
      <c r="E21" s="24"/>
    </row>
    <row r="22" spans="1:5" x14ac:dyDescent="0.25">
      <c r="A22" s="30">
        <v>200000</v>
      </c>
      <c r="B22" s="56">
        <v>500000</v>
      </c>
      <c r="C22" s="57"/>
      <c r="D22" s="31">
        <v>0.35</v>
      </c>
      <c r="E22" s="24"/>
    </row>
    <row r="23" spans="1:5" x14ac:dyDescent="0.25">
      <c r="A23" s="30">
        <v>500000</v>
      </c>
      <c r="B23" s="53"/>
      <c r="C23" s="54"/>
      <c r="D23" s="31">
        <v>0.37</v>
      </c>
      <c r="E23" s="24"/>
    </row>
    <row r="25" spans="1:5" ht="18" x14ac:dyDescent="0.25">
      <c r="A25" s="55" t="s">
        <v>25</v>
      </c>
      <c r="B25" s="55"/>
      <c r="C25" s="55"/>
      <c r="D25" s="24"/>
    </row>
    <row r="26" spans="1:5" ht="25.5" x14ac:dyDescent="0.25">
      <c r="A26" s="27" t="s">
        <v>20</v>
      </c>
      <c r="B26" s="27" t="s">
        <v>21</v>
      </c>
      <c r="C26" s="28" t="s">
        <v>22</v>
      </c>
      <c r="D26" s="24"/>
    </row>
    <row r="27" spans="1:5" x14ac:dyDescent="0.25">
      <c r="A27" s="29">
        <v>0</v>
      </c>
      <c r="B27" s="30">
        <v>19050</v>
      </c>
      <c r="C27" s="31">
        <v>0.1</v>
      </c>
      <c r="D27" s="24"/>
    </row>
    <row r="28" spans="1:5" x14ac:dyDescent="0.25">
      <c r="A28" s="30">
        <v>19050</v>
      </c>
      <c r="B28" s="30">
        <v>77400</v>
      </c>
      <c r="C28" s="31">
        <v>0.12</v>
      </c>
      <c r="D28" s="24"/>
    </row>
    <row r="29" spans="1:5" x14ac:dyDescent="0.25">
      <c r="A29" s="30">
        <v>77400</v>
      </c>
      <c r="B29" s="30">
        <v>165000</v>
      </c>
      <c r="C29" s="31">
        <v>0.22</v>
      </c>
      <c r="D29" s="24"/>
    </row>
    <row r="30" spans="1:5" x14ac:dyDescent="0.25">
      <c r="A30" s="30">
        <v>165000</v>
      </c>
      <c r="B30" s="30">
        <v>315000</v>
      </c>
      <c r="C30" s="31">
        <v>0.24</v>
      </c>
      <c r="D30" s="24"/>
    </row>
    <row r="31" spans="1:5" x14ac:dyDescent="0.25">
      <c r="A31" s="30">
        <v>315000</v>
      </c>
      <c r="B31" s="30">
        <v>400000</v>
      </c>
      <c r="C31" s="31">
        <v>0.32</v>
      </c>
      <c r="D31" s="24"/>
    </row>
    <row r="32" spans="1:5" x14ac:dyDescent="0.25">
      <c r="A32" s="30">
        <v>400000</v>
      </c>
      <c r="B32" s="30">
        <v>600000</v>
      </c>
      <c r="C32" s="31">
        <v>0.35</v>
      </c>
      <c r="D32" s="24"/>
    </row>
    <row r="33" spans="1:4" x14ac:dyDescent="0.25">
      <c r="A33" s="30">
        <v>600000</v>
      </c>
      <c r="B33" s="34"/>
      <c r="C33" s="31">
        <v>0.37</v>
      </c>
      <c r="D33" s="24"/>
    </row>
    <row r="35" spans="1:4" x14ac:dyDescent="0.25">
      <c r="A35" s="42" t="s">
        <v>26</v>
      </c>
    </row>
    <row r="36" spans="1:4" x14ac:dyDescent="0.25">
      <c r="A36" s="26" t="s">
        <v>27</v>
      </c>
    </row>
    <row r="37" spans="1:4" x14ac:dyDescent="0.25">
      <c r="A37" s="26"/>
    </row>
    <row r="38" spans="1:4" x14ac:dyDescent="0.25">
      <c r="A38" s="42" t="s">
        <v>28</v>
      </c>
    </row>
    <row r="39" spans="1:4" x14ac:dyDescent="0.25">
      <c r="A39" s="26" t="s">
        <v>29</v>
      </c>
    </row>
    <row r="41" spans="1:4" ht="18" x14ac:dyDescent="0.25">
      <c r="A41" s="25" t="s">
        <v>30</v>
      </c>
      <c r="B41" s="24"/>
    </row>
    <row r="42" spans="1:4" x14ac:dyDescent="0.25">
      <c r="A42" s="26" t="s">
        <v>32</v>
      </c>
      <c r="B42" s="24"/>
    </row>
    <row r="43" spans="1:4" x14ac:dyDescent="0.25">
      <c r="A43" t="s">
        <v>31</v>
      </c>
    </row>
  </sheetData>
  <mergeCells count="18">
    <mergeCell ref="B10:C10"/>
    <mergeCell ref="A5:C5"/>
    <mergeCell ref="B6:C6"/>
    <mergeCell ref="B7:C7"/>
    <mergeCell ref="B8:C8"/>
    <mergeCell ref="B9:C9"/>
    <mergeCell ref="B11:C11"/>
    <mergeCell ref="B12:C12"/>
    <mergeCell ref="A15:C15"/>
    <mergeCell ref="B16:C16"/>
    <mergeCell ref="B17:C17"/>
    <mergeCell ref="B23:C23"/>
    <mergeCell ref="A25:C25"/>
    <mergeCell ref="B18:C18"/>
    <mergeCell ref="B19:C19"/>
    <mergeCell ref="B20:C20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AlimonyTaxImpact</vt:lpstr>
      <vt:lpstr>2 AlimonyTaxImpact</vt:lpstr>
      <vt:lpstr>3 AlimonyTaxImpact</vt:lpstr>
      <vt:lpstr>Tax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Horn</dc:creator>
  <cp:lastModifiedBy>Josh Horn</cp:lastModifiedBy>
  <cp:lastPrinted>2018-03-05T16:25:45Z</cp:lastPrinted>
  <dcterms:created xsi:type="dcterms:W3CDTF">2018-03-05T14:07:59Z</dcterms:created>
  <dcterms:modified xsi:type="dcterms:W3CDTF">2018-05-08T17:06:51Z</dcterms:modified>
</cp:coreProperties>
</file>